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112環境保全課\09地球温暖化対策係\R7\●H001予算\★R8予算要求資料\★中小企業脱炭素化緊急支援費【2月補正，事業名変更】\補助金交付要綱\③_九州環境管理協会_送信用\"/>
    </mc:Choice>
  </mc:AlternateContent>
  <xr:revisionPtr revIDLastSave="0" documentId="13_ncr:1_{8040E173-F31A-48F9-A5AC-050F5440E38C}" xr6:coauthVersionLast="47" xr6:coauthVersionMax="47" xr10:uidLastSave="{00000000-0000-0000-0000-000000000000}"/>
  <bookViews>
    <workbookView xWindow="-120" yWindow="-120" windowWidth="20730" windowHeight="11160" xr2:uid="{40F811A8-A1C6-4A35-8691-9C1476BA96AC}"/>
  </bookViews>
  <sheets>
    <sheet name="様式第１号の６（省エネ設備の省CO2効果，高効率空調機器）" sheetId="1" r:id="rId1"/>
    <sheet name="様式第１号の６（省エネ設備の省CO2効果，高効率給湯機器）" sheetId="4" r:id="rId2"/>
  </sheets>
  <definedNames>
    <definedName name="_xlnm.Print_Area" localSheetId="1">'様式第１号の６（省エネ設備の省CO2効果，高効率給湯機器）'!$A$1:$J$41</definedName>
    <definedName name="_xlnm.Print_Area" localSheetId="0">'様式第１号の６（省エネ設備の省CO2効果，高効率空調機器）'!$A$1:$J$52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4" l="1"/>
  <c r="E37" i="4" s="1"/>
  <c r="E24" i="4"/>
  <c r="E36" i="4" s="1"/>
  <c r="O35" i="4"/>
  <c r="F31" i="4"/>
  <c r="F30" i="4"/>
  <c r="O27" i="4"/>
  <c r="F24" i="4"/>
  <c r="F23" i="4"/>
  <c r="O39" i="1"/>
  <c r="O31" i="1"/>
  <c r="E36" i="1"/>
  <c r="E42" i="1" s="1"/>
  <c r="F36" i="1"/>
  <c r="F28" i="1"/>
  <c r="E28" i="1"/>
  <c r="E41" i="1" s="1"/>
  <c r="F35" i="1"/>
  <c r="F34" i="1"/>
  <c r="F27" i="1"/>
  <c r="F26" i="1"/>
  <c r="E39" i="4" l="1"/>
  <c r="E40" i="4" s="1"/>
  <c r="E44" i="1"/>
  <c r="E45" i="1" s="1"/>
</calcChain>
</file>

<file path=xl/sharedStrings.xml><?xml version="1.0" encoding="utf-8"?>
<sst xmlns="http://schemas.openxmlformats.org/spreadsheetml/2006/main" count="194" uniqueCount="73">
  <si>
    <t>申請者名</t>
    <rPh sb="0" eb="4">
      <t>シンセイシャメイ</t>
    </rPh>
    <phoneticPr fontId="2"/>
  </si>
  <si>
    <t>メーカー</t>
    <phoneticPr fontId="2"/>
  </si>
  <si>
    <t>既存設備</t>
    <rPh sb="0" eb="4">
      <t>キゾンセツビ</t>
    </rPh>
    <phoneticPr fontId="2"/>
  </si>
  <si>
    <t>空調機の使用状況</t>
    <rPh sb="0" eb="3">
      <t>クウチョウキ</t>
    </rPh>
    <rPh sb="4" eb="6">
      <t>シヨウ</t>
    </rPh>
    <rPh sb="6" eb="8">
      <t>ジョウキョウ</t>
    </rPh>
    <phoneticPr fontId="2"/>
  </si>
  <si>
    <t>既存設備の情報</t>
    <rPh sb="0" eb="4">
      <t>キゾンセツビ</t>
    </rPh>
    <rPh sb="5" eb="7">
      <t>ジョウホウ</t>
    </rPh>
    <phoneticPr fontId="2"/>
  </si>
  <si>
    <t>製造年又は設置年</t>
    <rPh sb="0" eb="2">
      <t>セイゾウ</t>
    </rPh>
    <rPh sb="2" eb="3">
      <t>ネン</t>
    </rPh>
    <rPh sb="3" eb="4">
      <t>マタ</t>
    </rPh>
    <rPh sb="5" eb="7">
      <t>セッチ</t>
    </rPh>
    <rPh sb="7" eb="8">
      <t>ネン</t>
    </rPh>
    <phoneticPr fontId="2"/>
  </si>
  <si>
    <t>動力（燃料）</t>
    <rPh sb="0" eb="2">
      <t>ドウリョク</t>
    </rPh>
    <rPh sb="3" eb="5">
      <t>ネンリョウ</t>
    </rPh>
    <phoneticPr fontId="2"/>
  </si>
  <si>
    <t>冷房時</t>
    <rPh sb="0" eb="3">
      <t>レイボウジ</t>
    </rPh>
    <phoneticPr fontId="2"/>
  </si>
  <si>
    <t>暖房時</t>
    <rPh sb="0" eb="3">
      <t>ダンボウジ</t>
    </rPh>
    <phoneticPr fontId="2"/>
  </si>
  <si>
    <t>機種名</t>
    <rPh sb="0" eb="3">
      <t>キシュメイ</t>
    </rPh>
    <phoneticPr fontId="2"/>
  </si>
  <si>
    <t>時間/月</t>
    <rPh sb="0" eb="2">
      <t>ジカン</t>
    </rPh>
    <rPh sb="3" eb="4">
      <t>ツキ</t>
    </rPh>
    <phoneticPr fontId="2"/>
  </si>
  <si>
    <t>月）</t>
    <rPh sb="0" eb="1">
      <t>ガツ</t>
    </rPh>
    <phoneticPr fontId="2"/>
  </si>
  <si>
    <t>設備情報</t>
    <rPh sb="0" eb="4">
      <t>セツビジョウホウ</t>
    </rPh>
    <phoneticPr fontId="2"/>
  </si>
  <si>
    <t>年</t>
    <rPh sb="0" eb="1">
      <t>ネン</t>
    </rPh>
    <phoneticPr fontId="2"/>
  </si>
  <si>
    <t>１時間あたりの燃料消費量</t>
    <rPh sb="1" eb="3">
      <t>ジカン</t>
    </rPh>
    <rPh sb="7" eb="11">
      <t>ネンリョウショウヒ</t>
    </rPh>
    <rPh sb="11" eb="12">
      <t>リョウ</t>
    </rPh>
    <phoneticPr fontId="2"/>
  </si>
  <si>
    <t>エネルギー種類</t>
    <rPh sb="5" eb="7">
      <t>シュルイ</t>
    </rPh>
    <phoneticPr fontId="2"/>
  </si>
  <si>
    <t>単位（時間）</t>
    <rPh sb="0" eb="2">
      <t>タンイ</t>
    </rPh>
    <rPh sb="3" eb="5">
      <t>ジカン</t>
    </rPh>
    <phoneticPr fontId="2"/>
  </si>
  <si>
    <t>単位（年）</t>
    <rPh sb="0" eb="2">
      <t>タンイ</t>
    </rPh>
    <rPh sb="3" eb="4">
      <t>ネン</t>
    </rPh>
    <phoneticPr fontId="2"/>
  </si>
  <si>
    <t>CO2換算係数</t>
    <rPh sb="3" eb="5">
      <t>カンサン</t>
    </rPh>
    <rPh sb="5" eb="7">
      <t>ケイスウ</t>
    </rPh>
    <phoneticPr fontId="2"/>
  </si>
  <si>
    <t>電力</t>
    <rPh sb="0" eb="2">
      <t>デンリョク</t>
    </rPh>
    <phoneticPr fontId="1"/>
  </si>
  <si>
    <t>kW</t>
    <phoneticPr fontId="2"/>
  </si>
  <si>
    <t>kWh/年</t>
    <rPh sb="4" eb="5">
      <t>ネン</t>
    </rPh>
    <phoneticPr fontId="2"/>
  </si>
  <si>
    <t>kg-co2/kwh</t>
    <phoneticPr fontId="2"/>
  </si>
  <si>
    <t>ガソリン</t>
  </si>
  <si>
    <t>L/h</t>
    <phoneticPr fontId="2"/>
  </si>
  <si>
    <t>L/年</t>
    <rPh sb="2" eb="3">
      <t>ネン</t>
    </rPh>
    <phoneticPr fontId="2"/>
  </si>
  <si>
    <t>t-co2/kl</t>
    <phoneticPr fontId="2"/>
  </si>
  <si>
    <t>灯油</t>
    <rPh sb="0" eb="2">
      <t>トウユ</t>
    </rPh>
    <phoneticPr fontId="2"/>
  </si>
  <si>
    <t>軽油</t>
    <rPh sb="0" eb="2">
      <t>ケイユ</t>
    </rPh>
    <phoneticPr fontId="1"/>
  </si>
  <si>
    <t>LPG（重量ベース）</t>
    <rPh sb="4" eb="6">
      <t>ジュウリョウ</t>
    </rPh>
    <phoneticPr fontId="1"/>
  </si>
  <si>
    <t>kg/h</t>
    <phoneticPr fontId="2"/>
  </si>
  <si>
    <t>kg/年</t>
    <rPh sb="3" eb="4">
      <t>ネン</t>
    </rPh>
    <phoneticPr fontId="2"/>
  </si>
  <si>
    <t>LPG（体積ベース）</t>
    <rPh sb="4" eb="6">
      <t>タイセキ</t>
    </rPh>
    <phoneticPr fontId="1"/>
  </si>
  <si>
    <t>A重油</t>
    <rPh sb="1" eb="3">
      <t>ジュウユ</t>
    </rPh>
    <phoneticPr fontId="1"/>
  </si>
  <si>
    <t>B・C重油</t>
    <rPh sb="3" eb="5">
      <t>ジュウユ</t>
    </rPh>
    <phoneticPr fontId="1"/>
  </si>
  <si>
    <t>都市ガス</t>
    <rPh sb="0" eb="2">
      <t>トシ</t>
    </rPh>
    <phoneticPr fontId="2"/>
  </si>
  <si>
    <t>Nm3/h</t>
    <phoneticPr fontId="2"/>
  </si>
  <si>
    <t>Nm3/年</t>
    <rPh sb="4" eb="5">
      <t>ネン</t>
    </rPh>
    <phoneticPr fontId="2"/>
  </si>
  <si>
    <t>kg-co2/m3</t>
    <phoneticPr fontId="2"/>
  </si>
  <si>
    <t>その他</t>
    <rPh sb="2" eb="3">
      <t>タ</t>
    </rPh>
    <phoneticPr fontId="1"/>
  </si>
  <si>
    <t>ー</t>
    <phoneticPr fontId="2"/>
  </si>
  <si>
    <t>今回導入する設備の情報</t>
    <rPh sb="0" eb="4">
      <t>コンカイドウニュウ</t>
    </rPh>
    <rPh sb="6" eb="8">
      <t>セツビ</t>
    </rPh>
    <rPh sb="9" eb="11">
      <t>ジョウホウ</t>
    </rPh>
    <phoneticPr fontId="2"/>
  </si>
  <si>
    <t>１年間の燃料消費量（自動計算）</t>
    <rPh sb="1" eb="3">
      <t>ネンカン</t>
    </rPh>
    <rPh sb="4" eb="9">
      <t>ネンリョウショウヒリョウ</t>
    </rPh>
    <rPh sb="10" eb="14">
      <t>ジドウケイサン</t>
    </rPh>
    <phoneticPr fontId="2"/>
  </si>
  <si>
    <t>九州電力（2024年度，販売電力あたりのCO2排出量）</t>
    <rPh sb="0" eb="4">
      <t>キュウシュウデンリョク</t>
    </rPh>
    <rPh sb="9" eb="11">
      <t>ネンド</t>
    </rPh>
    <rPh sb="12" eb="16">
      <t>ハンバイデンリョク</t>
    </rPh>
    <rPh sb="23" eb="26">
      <t>ハイシュツリョウ</t>
    </rPh>
    <phoneticPr fontId="2"/>
  </si>
  <si>
    <t>kg-co2/l</t>
    <phoneticPr fontId="2"/>
  </si>
  <si>
    <t>kg-co2/kｇ</t>
    <phoneticPr fontId="2"/>
  </si>
  <si>
    <t>N㎥/h</t>
    <phoneticPr fontId="2"/>
  </si>
  <si>
    <t>kg-co2/㎥</t>
    <phoneticPr fontId="2"/>
  </si>
  <si>
    <t>日本ＬＰガス協会データ</t>
    <rPh sb="0" eb="2">
      <t>ニホン</t>
    </rPh>
    <rPh sb="6" eb="8">
      <t>キョウカイ</t>
    </rPh>
    <phoneticPr fontId="2"/>
  </si>
  <si>
    <t>t－CO2/年</t>
    <rPh sb="5" eb="7">
      <t>･ネン</t>
    </rPh>
    <phoneticPr fontId="2"/>
  </si>
  <si>
    <t>今回導入する設備</t>
    <rPh sb="0" eb="4">
      <t>コンカイドウニュウ</t>
    </rPh>
    <rPh sb="6" eb="8">
      <t>セツビ</t>
    </rPh>
    <phoneticPr fontId="2"/>
  </si>
  <si>
    <t>パーセント</t>
    <phoneticPr fontId="2"/>
  </si>
  <si>
    <t>年間のＣＯ２排出量
（自動計算）</t>
    <rPh sb="0" eb="2">
      <t>ネンカン</t>
    </rPh>
    <rPh sb="6" eb="9">
      <t>ハイシュツリョウ</t>
    </rPh>
    <rPh sb="11" eb="15">
      <t>ジドウケイサン</t>
    </rPh>
    <phoneticPr fontId="2"/>
  </si>
  <si>
    <t>CO2削減量（自動計算）</t>
    <rPh sb="3" eb="5">
      <t>サクゲン</t>
    </rPh>
    <rPh sb="5" eb="6">
      <t>リョウ</t>
    </rPh>
    <rPh sb="7" eb="11">
      <t>ジドウケイサン</t>
    </rPh>
    <phoneticPr fontId="2"/>
  </si>
  <si>
    <t>CO2削減効果（自動計算）</t>
    <rPh sb="3" eb="5">
      <t>サクゲン</t>
    </rPh>
    <rPh sb="5" eb="7">
      <t>コウカ</t>
    </rPh>
    <rPh sb="8" eb="12">
      <t>ジドウケイサン</t>
    </rPh>
    <phoneticPr fontId="2"/>
  </si>
  <si>
    <t>暖房としての平均稼働時間（月間）</t>
    <rPh sb="0" eb="2">
      <t>ダンボウ</t>
    </rPh>
    <rPh sb="6" eb="8">
      <t>ヘイキン</t>
    </rPh>
    <rPh sb="8" eb="12">
      <t>カドウジカン</t>
    </rPh>
    <rPh sb="13" eb="15">
      <t>ゲッカン</t>
    </rPh>
    <phoneticPr fontId="2"/>
  </si>
  <si>
    <t>冷房としての平均稼働時間（月間）</t>
    <rPh sb="0" eb="2">
      <t>レイボウ</t>
    </rPh>
    <rPh sb="6" eb="8">
      <t>ヘイキン</t>
    </rPh>
    <rPh sb="8" eb="12">
      <t>カドウジカン</t>
    </rPh>
    <rPh sb="13" eb="15">
      <t>ゲッカン</t>
    </rPh>
    <phoneticPr fontId="2"/>
  </si>
  <si>
    <t>冷房として使用する月数</t>
    <rPh sb="0" eb="2">
      <t>レイボウ</t>
    </rPh>
    <rPh sb="5" eb="7">
      <t>シヨウ</t>
    </rPh>
    <rPh sb="9" eb="11">
      <t>ツキスウ</t>
    </rPh>
    <phoneticPr fontId="2"/>
  </si>
  <si>
    <t>暖房として使用する月数</t>
    <rPh sb="0" eb="2">
      <t>ダンボウ</t>
    </rPh>
    <rPh sb="5" eb="7">
      <t>シヨウ</t>
    </rPh>
    <rPh sb="9" eb="11">
      <t>ツキスウ</t>
    </rPh>
    <phoneticPr fontId="2"/>
  </si>
  <si>
    <t>※1年間の燃料消費量が分かる場合は、直接入力することも可能</t>
    <rPh sb="2" eb="4">
      <t>ネンカン</t>
    </rPh>
    <rPh sb="5" eb="10">
      <t>ネンリョウショウヒリョウ</t>
    </rPh>
    <rPh sb="11" eb="12">
      <t>ワ</t>
    </rPh>
    <rPh sb="14" eb="16">
      <t>バアイ</t>
    </rPh>
    <rPh sb="18" eb="22">
      <t>チョクセツニュウリョク</t>
    </rPh>
    <rPh sb="27" eb="29">
      <t>カノウ</t>
    </rPh>
    <phoneticPr fontId="2"/>
  </si>
  <si>
    <t>結果（省ＣＯ２効果）</t>
    <rPh sb="0" eb="2">
      <t>ケッカ</t>
    </rPh>
    <phoneticPr fontId="2"/>
  </si>
  <si>
    <t>ヶ月</t>
    <rPh sb="1" eb="2">
      <t>ツキ</t>
    </rPh>
    <phoneticPr fontId="2"/>
  </si>
  <si>
    <t>給湯機の使用状況</t>
    <rPh sb="0" eb="2">
      <t>キュウトウ</t>
    </rPh>
    <rPh sb="2" eb="3">
      <t>キ</t>
    </rPh>
    <rPh sb="4" eb="6">
      <t>シヨウ</t>
    </rPh>
    <rPh sb="6" eb="8">
      <t>ジョウキョウ</t>
    </rPh>
    <phoneticPr fontId="2"/>
  </si>
  <si>
    <t>月　～</t>
    <rPh sb="0" eb="1">
      <t>ゲツ</t>
    </rPh>
    <phoneticPr fontId="2"/>
  </si>
  <si>
    <t>給湯する月数</t>
    <rPh sb="0" eb="2">
      <t>キュウトウ</t>
    </rPh>
    <rPh sb="4" eb="6">
      <t>ツキスウ</t>
    </rPh>
    <phoneticPr fontId="2"/>
  </si>
  <si>
    <t>給湯機の平均稼働時間（月間）</t>
    <rPh sb="0" eb="2">
      <t>キュウトウ</t>
    </rPh>
    <rPh sb="2" eb="3">
      <t>キ</t>
    </rPh>
    <rPh sb="4" eb="6">
      <t>ヘイキン</t>
    </rPh>
    <rPh sb="6" eb="10">
      <t>カドウジカン</t>
    </rPh>
    <rPh sb="11" eb="13">
      <t>ゲッカン</t>
    </rPh>
    <phoneticPr fontId="2"/>
  </si>
  <si>
    <t>省エネルギー設備の省ＣＯ２効果 （高効率給湯機器）</t>
    <rPh sb="17" eb="18">
      <t>コウ</t>
    </rPh>
    <rPh sb="18" eb="20">
      <t>コウリツ</t>
    </rPh>
    <rPh sb="20" eb="22">
      <t>キュウトウ</t>
    </rPh>
    <rPh sb="22" eb="24">
      <t>キキ</t>
    </rPh>
    <phoneticPr fontId="2"/>
  </si>
  <si>
    <t>省エネルギー設備の省ＣＯ２効果 （高効率空調機器）</t>
    <rPh sb="17" eb="22">
      <t>コウコウリツクウチョウ</t>
    </rPh>
    <rPh sb="22" eb="24">
      <t>キキ</t>
    </rPh>
    <phoneticPr fontId="2"/>
  </si>
  <si>
    <t>黄色セル部分が記入箇所になります。</t>
    <rPh sb="0" eb="2">
      <t>キイロ</t>
    </rPh>
    <rPh sb="4" eb="6">
      <t>ブブン</t>
    </rPh>
    <rPh sb="7" eb="11">
      <t>キニュウカショ</t>
    </rPh>
    <phoneticPr fontId="2"/>
  </si>
  <si>
    <t xml:space="preserve">様式第１号の６（第９条） 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phoneticPr fontId="2"/>
  </si>
  <si>
    <r>
      <t>地球温暖化対策の推進に関する法律に基づく算定・報告・公表制度又はエネルギーの使
用の合理化及び非化</t>
    </r>
    <r>
      <rPr>
        <b/>
        <sz val="12"/>
        <color theme="1"/>
        <rFont val="游ゴシック"/>
        <family val="1"/>
        <charset val="134"/>
      </rPr>
      <t>⽯</t>
    </r>
    <r>
      <rPr>
        <b/>
        <sz val="12"/>
        <color theme="1"/>
        <rFont val="游ゴシック"/>
        <family val="1"/>
        <charset val="128"/>
      </rPr>
      <t>エネルギーへの転換等に関する法律に基づく燃料種別の熱量・温室効果ガス排出</t>
    </r>
    <r>
      <rPr>
        <b/>
        <sz val="12"/>
        <color theme="1"/>
        <rFont val="BIZ UD明朝 Medium"/>
        <family val="1"/>
        <charset val="128"/>
      </rPr>
      <t xml:space="preserve">
係数</t>
    </r>
    <phoneticPr fontId="2"/>
  </si>
  <si>
    <r>
      <t>設備導入場所</t>
    </r>
    <r>
      <rPr>
        <b/>
        <sz val="12"/>
        <color theme="1"/>
        <rFont val="BIZ UD明朝 Medium"/>
        <family val="1"/>
        <charset val="128"/>
      </rPr>
      <t xml:space="preserve">
【事業所の名称及び住所】</t>
    </r>
    <phoneticPr fontId="2"/>
  </si>
  <si>
    <t xml:space="preserve">様式第１号の６（第９条第１項） </t>
    <rPh sb="0" eb="2">
      <t>ヨウシキ</t>
    </rPh>
    <rPh sb="2" eb="3">
      <t>ダイ</t>
    </rPh>
    <rPh sb="4" eb="5">
      <t>ゴウ</t>
    </rPh>
    <rPh sb="8" eb="9">
      <t>ダイ</t>
    </rPh>
    <rPh sb="10" eb="11">
      <t>ジョウ</t>
    </rPh>
    <rPh sb="11" eb="12">
      <t>ダイ</t>
    </rPh>
    <rPh sb="13" eb="14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</si>
</sst>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ゴシック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4"/>
      <color theme="1"/>
      <name val="BIZ UD明朝 Medium"/>
      <family val="1"/>
      <charset val="128"/>
    </font>
    <font>
      <b/>
      <sz val="20"/>
      <color theme="0"/>
      <name val="BIZ UDゴシック"/>
      <family val="3"/>
      <charset val="128"/>
    </font>
    <font>
      <b/>
      <sz val="12"/>
      <color theme="1"/>
      <name val="BIZ UD明朝 Medium"/>
      <family val="1"/>
      <charset val="128"/>
    </font>
    <font>
      <b/>
      <sz val="12"/>
      <color theme="1"/>
      <name val="游ゴシック"/>
      <family val="1"/>
      <charset val="134"/>
    </font>
    <font>
      <b/>
      <sz val="12"/>
      <color theme="1"/>
      <name val="游ゴシック"/>
      <family val="1"/>
      <charset val="128"/>
    </font>
    <font>
      <b/>
      <sz val="8"/>
      <color rgb="FFFF0000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5" fillId="7" borderId="1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7" fillId="5" borderId="0" xfId="0" applyFont="1" applyFill="1" applyAlignment="1" applyProtection="1">
      <alignment horizontal="center" vertical="center" wrapText="1"/>
      <protection locked="0"/>
    </xf>
    <xf numFmtId="0" fontId="7" fillId="5" borderId="0" xfId="0" applyFont="1" applyFill="1">
      <alignment vertical="center"/>
    </xf>
    <xf numFmtId="0" fontId="7" fillId="0" borderId="0" xfId="0" applyFont="1" applyAlignment="1">
      <alignment vertical="center" wrapText="1"/>
    </xf>
    <xf numFmtId="0" fontId="5" fillId="7" borderId="1" xfId="0" applyFont="1" applyFill="1" applyBorder="1" applyAlignment="1">
      <alignment horizontal="left" vertical="center"/>
    </xf>
    <xf numFmtId="0" fontId="5" fillId="3" borderId="17" xfId="0" applyFont="1" applyFill="1" applyBorder="1" applyAlignment="1" applyProtection="1">
      <alignment horizontal="center" vertical="center"/>
      <protection locked="0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6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4" fillId="0" borderId="1" xfId="0" applyFont="1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5" fillId="2" borderId="2" xfId="0" applyFont="1" applyFill="1" applyBorder="1">
      <alignment vertical="center"/>
    </xf>
    <xf numFmtId="0" fontId="7" fillId="2" borderId="3" xfId="0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2" borderId="3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5" fillId="2" borderId="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left" vertical="center"/>
    </xf>
    <xf numFmtId="0" fontId="5" fillId="7" borderId="11" xfId="0" applyFont="1" applyFill="1" applyBorder="1" applyAlignment="1">
      <alignment horizontal="left" vertical="center"/>
    </xf>
    <xf numFmtId="0" fontId="5" fillId="7" borderId="12" xfId="0" applyFont="1" applyFill="1" applyBorder="1" applyAlignment="1">
      <alignment horizontal="left" vertical="center"/>
    </xf>
    <xf numFmtId="0" fontId="5" fillId="7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left" vertical="center"/>
    </xf>
    <xf numFmtId="0" fontId="5" fillId="7" borderId="2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7" borderId="8" xfId="0" applyFont="1" applyFill="1" applyBorder="1" applyAlignment="1">
      <alignment horizontal="left" vertical="center"/>
    </xf>
    <xf numFmtId="0" fontId="5" fillId="7" borderId="10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7" borderId="2" xfId="0" applyFont="1" applyFill="1" applyBorder="1" applyAlignment="1">
      <alignment horizontal="left" vertical="center" shrinkToFit="1"/>
    </xf>
    <xf numFmtId="0" fontId="5" fillId="7" borderId="3" xfId="0" applyFont="1" applyFill="1" applyBorder="1" applyAlignment="1">
      <alignment horizontal="left" vertical="center" shrinkToFit="1"/>
    </xf>
    <xf numFmtId="0" fontId="5" fillId="7" borderId="8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D6992-3A5A-4956-820F-1A3DA35FC264}">
  <sheetPr>
    <pageSetUpPr fitToPage="1"/>
  </sheetPr>
  <dimension ref="B2:Q46"/>
  <sheetViews>
    <sheetView tabSelected="1" view="pageBreakPreview" zoomScale="60" zoomScaleNormal="100" workbookViewId="0">
      <selection activeCell="F49" sqref="F49"/>
    </sheetView>
  </sheetViews>
  <sheetFormatPr defaultRowHeight="14.25" x14ac:dyDescent="0.4"/>
  <cols>
    <col min="1" max="1" width="3.625" style="3" customWidth="1"/>
    <col min="2" max="2" width="30.625" style="3" customWidth="1"/>
    <col min="3" max="3" width="29.625" style="3" customWidth="1"/>
    <col min="4" max="4" width="9" style="3"/>
    <col min="5" max="5" width="12.625" style="3" customWidth="1"/>
    <col min="6" max="6" width="14.625" style="3" customWidth="1"/>
    <col min="7" max="8" width="12.625" style="3" customWidth="1"/>
    <col min="9" max="9" width="5.625" style="3" customWidth="1"/>
    <col min="10" max="10" width="3.625" style="3" customWidth="1"/>
    <col min="11" max="14" width="9" style="3"/>
    <col min="15" max="15" width="11.375" style="3" bestFit="1" customWidth="1"/>
    <col min="16" max="16" width="14.75" style="3" customWidth="1"/>
    <col min="17" max="17" width="0" style="3" hidden="1" customWidth="1"/>
    <col min="18" max="16384" width="9" style="3"/>
  </cols>
  <sheetData>
    <row r="2" spans="2:17" ht="30" customHeight="1" x14ac:dyDescent="0.4">
      <c r="B2" s="2" t="s">
        <v>72</v>
      </c>
      <c r="I2" s="2"/>
    </row>
    <row r="3" spans="2:17" ht="15" customHeight="1" x14ac:dyDescent="0.4">
      <c r="B3" s="2"/>
      <c r="C3" s="2"/>
      <c r="D3" s="2"/>
    </row>
    <row r="4" spans="2:17" ht="30" customHeight="1" x14ac:dyDescent="0.4">
      <c r="B4" s="1" t="s">
        <v>68</v>
      </c>
      <c r="C4" s="2"/>
      <c r="D4" s="2"/>
    </row>
    <row r="6" spans="2:17" ht="30" customHeight="1" x14ac:dyDescent="0.4">
      <c r="B6" s="33" t="s">
        <v>67</v>
      </c>
      <c r="C6" s="33"/>
      <c r="D6" s="33"/>
      <c r="E6" s="33"/>
      <c r="F6" s="33"/>
      <c r="G6" s="33"/>
      <c r="H6" s="33"/>
      <c r="I6" s="33"/>
    </row>
    <row r="7" spans="2:17" ht="24.95" customHeight="1" x14ac:dyDescent="0.4"/>
    <row r="8" spans="2:17" ht="39.950000000000003" customHeight="1" x14ac:dyDescent="0.4">
      <c r="B8" s="4" t="s">
        <v>0</v>
      </c>
      <c r="C8" s="42"/>
      <c r="D8" s="42"/>
      <c r="E8" s="42"/>
      <c r="F8" s="42"/>
    </row>
    <row r="9" spans="2:17" ht="20.100000000000001" customHeight="1" x14ac:dyDescent="0.4">
      <c r="B9" s="5"/>
      <c r="C9" s="6"/>
      <c r="D9" s="6"/>
      <c r="E9" s="6"/>
      <c r="F9" s="6"/>
      <c r="G9" s="7"/>
    </row>
    <row r="10" spans="2:17" ht="24.95" customHeight="1" x14ac:dyDescent="0.4">
      <c r="B10" s="8"/>
    </row>
    <row r="11" spans="2:17" ht="30" customHeight="1" x14ac:dyDescent="0.4">
      <c r="B11" s="56" t="s">
        <v>12</v>
      </c>
      <c r="C11" s="56"/>
      <c r="D11" s="56"/>
      <c r="E11" s="56"/>
      <c r="F11" s="56"/>
      <c r="G11" s="56"/>
      <c r="H11" s="56"/>
      <c r="I11" s="56"/>
      <c r="Q11" s="3" t="s">
        <v>43</v>
      </c>
    </row>
    <row r="12" spans="2:17" ht="24.95" customHeight="1" x14ac:dyDescent="0.4">
      <c r="Q12" s="3" t="s">
        <v>70</v>
      </c>
    </row>
    <row r="13" spans="2:17" ht="50.1" customHeight="1" x14ac:dyDescent="0.4">
      <c r="B13" s="4" t="s">
        <v>71</v>
      </c>
      <c r="C13" s="42"/>
      <c r="D13" s="42"/>
      <c r="E13" s="42"/>
      <c r="F13" s="42"/>
      <c r="Q13" s="3" t="s">
        <v>70</v>
      </c>
    </row>
    <row r="14" spans="2:17" ht="24.95" customHeight="1" x14ac:dyDescent="0.4">
      <c r="Q14" s="3" t="s">
        <v>70</v>
      </c>
    </row>
    <row r="15" spans="2:17" ht="24.95" customHeight="1" x14ac:dyDescent="0.4">
      <c r="B15" s="43" t="s">
        <v>3</v>
      </c>
      <c r="C15" s="34" t="s">
        <v>57</v>
      </c>
      <c r="D15" s="35"/>
      <c r="E15" s="38"/>
      <c r="F15" s="39"/>
      <c r="G15" s="40" t="s">
        <v>61</v>
      </c>
      <c r="H15" s="41"/>
      <c r="Q15" s="3" t="s">
        <v>70</v>
      </c>
    </row>
    <row r="16" spans="2:17" ht="24.95" customHeight="1" x14ac:dyDescent="0.4">
      <c r="B16" s="43"/>
      <c r="C16" s="36"/>
      <c r="D16" s="37"/>
      <c r="E16" s="10"/>
      <c r="F16" s="11" t="s">
        <v>63</v>
      </c>
      <c r="G16" s="10"/>
      <c r="H16" s="12" t="s">
        <v>11</v>
      </c>
    </row>
    <row r="17" spans="2:17" ht="24.95" customHeight="1" x14ac:dyDescent="0.4">
      <c r="B17" s="43"/>
      <c r="C17" s="61" t="s">
        <v>56</v>
      </c>
      <c r="D17" s="62"/>
      <c r="E17" s="13"/>
      <c r="F17" s="14" t="s">
        <v>10</v>
      </c>
      <c r="G17" s="26"/>
      <c r="H17" s="27"/>
      <c r="Q17" s="3" t="s">
        <v>48</v>
      </c>
    </row>
    <row r="18" spans="2:17" ht="24.95" customHeight="1" x14ac:dyDescent="0.4">
      <c r="B18" s="43"/>
      <c r="C18" s="34" t="s">
        <v>58</v>
      </c>
      <c r="D18" s="35"/>
      <c r="E18" s="38"/>
      <c r="F18" s="39"/>
      <c r="G18" s="40" t="s">
        <v>61</v>
      </c>
      <c r="H18" s="41"/>
      <c r="Q18" s="3" t="s">
        <v>70</v>
      </c>
    </row>
    <row r="19" spans="2:17" ht="24.95" customHeight="1" x14ac:dyDescent="0.4">
      <c r="B19" s="43"/>
      <c r="C19" s="36"/>
      <c r="D19" s="37"/>
      <c r="E19" s="10"/>
      <c r="F19" s="11" t="s">
        <v>63</v>
      </c>
      <c r="G19" s="10"/>
      <c r="H19" s="12" t="s">
        <v>11</v>
      </c>
    </row>
    <row r="20" spans="2:17" ht="24.95" customHeight="1" x14ac:dyDescent="0.4">
      <c r="B20" s="43"/>
      <c r="C20" s="61" t="s">
        <v>55</v>
      </c>
      <c r="D20" s="62"/>
      <c r="E20" s="13"/>
      <c r="F20" s="14" t="s">
        <v>10</v>
      </c>
      <c r="G20" s="28"/>
      <c r="H20" s="29"/>
      <c r="Q20" s="3" t="s">
        <v>70</v>
      </c>
    </row>
    <row r="21" spans="2:17" ht="24.95" customHeight="1" x14ac:dyDescent="0.4">
      <c r="E21" s="1"/>
      <c r="F21" s="1"/>
      <c r="G21" s="1"/>
      <c r="H21" s="1"/>
      <c r="Q21" s="3" t="s">
        <v>70</v>
      </c>
    </row>
    <row r="22" spans="2:17" ht="24.95" customHeight="1" x14ac:dyDescent="0.4">
      <c r="B22" s="49" t="s">
        <v>4</v>
      </c>
      <c r="C22" s="44" t="s">
        <v>1</v>
      </c>
      <c r="D22" s="45"/>
      <c r="E22" s="54"/>
      <c r="F22" s="55"/>
      <c r="G22" s="1"/>
      <c r="H22" s="1"/>
    </row>
    <row r="23" spans="2:17" ht="24.95" customHeight="1" x14ac:dyDescent="0.4">
      <c r="B23" s="50"/>
      <c r="C23" s="44" t="s">
        <v>5</v>
      </c>
      <c r="D23" s="45"/>
      <c r="E23" s="13"/>
      <c r="F23" s="14" t="s">
        <v>13</v>
      </c>
      <c r="G23" s="1"/>
      <c r="H23" s="1"/>
    </row>
    <row r="24" spans="2:17" ht="24.95" customHeight="1" x14ac:dyDescent="0.4">
      <c r="B24" s="50"/>
      <c r="C24" s="44" t="s">
        <v>9</v>
      </c>
      <c r="D24" s="45"/>
      <c r="E24" s="54"/>
      <c r="F24" s="55"/>
      <c r="G24" s="1"/>
      <c r="H24" s="1"/>
    </row>
    <row r="25" spans="2:17" ht="24.95" customHeight="1" x14ac:dyDescent="0.4">
      <c r="B25" s="50"/>
      <c r="C25" s="44" t="s">
        <v>6</v>
      </c>
      <c r="D25" s="45"/>
      <c r="E25" s="54"/>
      <c r="F25" s="55"/>
      <c r="G25" s="1"/>
      <c r="H25" s="1"/>
    </row>
    <row r="26" spans="2:17" ht="24.95" customHeight="1" x14ac:dyDescent="0.4">
      <c r="B26" s="50"/>
      <c r="C26" s="63" t="s">
        <v>14</v>
      </c>
      <c r="D26" s="9" t="s">
        <v>7</v>
      </c>
      <c r="E26" s="13"/>
      <c r="F26" s="17" t="e">
        <f>VLOOKUP(E25,L30:O40,2,FALSE)</f>
        <v>#N/A</v>
      </c>
      <c r="G26" s="1"/>
      <c r="H26" s="1"/>
    </row>
    <row r="27" spans="2:17" ht="24.95" customHeight="1" x14ac:dyDescent="0.4">
      <c r="B27" s="50"/>
      <c r="C27" s="64"/>
      <c r="D27" s="9" t="s">
        <v>8</v>
      </c>
      <c r="E27" s="13"/>
      <c r="F27" s="17" t="e">
        <f>VLOOKUP(E25,L30:O40,2,FALSE)</f>
        <v>#N/A</v>
      </c>
      <c r="G27" s="1"/>
      <c r="H27" s="1"/>
    </row>
    <row r="28" spans="2:17" ht="24.95" customHeight="1" x14ac:dyDescent="0.4">
      <c r="B28" s="51"/>
      <c r="C28" s="52" t="s">
        <v>42</v>
      </c>
      <c r="D28" s="52"/>
      <c r="E28" s="19">
        <f>E15*E17*E26+E18*E20*E27</f>
        <v>0</v>
      </c>
      <c r="F28" s="20" t="e">
        <f>VLOOKUP(E25,L30:O40,2,FALSE)</f>
        <v>#N/A</v>
      </c>
      <c r="G28" s="48" t="s">
        <v>59</v>
      </c>
      <c r="H28" s="48"/>
    </row>
    <row r="29" spans="2:17" ht="24.95" customHeight="1" x14ac:dyDescent="0.4">
      <c r="E29" s="1"/>
      <c r="F29" s="1"/>
      <c r="L29" s="21" t="s">
        <v>15</v>
      </c>
      <c r="M29" s="21" t="s">
        <v>16</v>
      </c>
      <c r="N29" s="21" t="s">
        <v>17</v>
      </c>
      <c r="O29" s="21" t="s">
        <v>18</v>
      </c>
      <c r="P29" s="21"/>
    </row>
    <row r="30" spans="2:17" ht="24.95" customHeight="1" x14ac:dyDescent="0.4">
      <c r="B30" s="49" t="s">
        <v>41</v>
      </c>
      <c r="C30" s="44" t="s">
        <v>1</v>
      </c>
      <c r="D30" s="45"/>
      <c r="E30" s="54"/>
      <c r="F30" s="55"/>
      <c r="L30" s="21"/>
      <c r="M30" s="21"/>
      <c r="N30" s="21"/>
      <c r="O30" s="21"/>
      <c r="P30" s="21"/>
    </row>
    <row r="31" spans="2:17" ht="24.95" customHeight="1" x14ac:dyDescent="0.4">
      <c r="B31" s="50"/>
      <c r="C31" s="44" t="s">
        <v>5</v>
      </c>
      <c r="D31" s="45"/>
      <c r="E31" s="13"/>
      <c r="F31" s="22" t="s">
        <v>13</v>
      </c>
      <c r="L31" s="21" t="s">
        <v>19</v>
      </c>
      <c r="M31" s="21" t="s">
        <v>20</v>
      </c>
      <c r="N31" s="21" t="s">
        <v>21</v>
      </c>
      <c r="O31" s="21">
        <f>0.449</f>
        <v>0.44900000000000001</v>
      </c>
      <c r="P31" s="21" t="s">
        <v>22</v>
      </c>
    </row>
    <row r="32" spans="2:17" ht="24.95" customHeight="1" x14ac:dyDescent="0.4">
      <c r="B32" s="50"/>
      <c r="C32" s="44" t="s">
        <v>9</v>
      </c>
      <c r="D32" s="45"/>
      <c r="E32" s="54"/>
      <c r="F32" s="55"/>
      <c r="L32" s="21" t="s">
        <v>23</v>
      </c>
      <c r="M32" s="21" t="s">
        <v>24</v>
      </c>
      <c r="N32" s="21" t="s">
        <v>25</v>
      </c>
      <c r="O32" s="21">
        <v>2.29</v>
      </c>
      <c r="P32" s="21" t="s">
        <v>44</v>
      </c>
    </row>
    <row r="33" spans="2:16" ht="24.95" customHeight="1" x14ac:dyDescent="0.4">
      <c r="B33" s="50"/>
      <c r="C33" s="44" t="s">
        <v>6</v>
      </c>
      <c r="D33" s="45"/>
      <c r="E33" s="54"/>
      <c r="F33" s="55"/>
      <c r="L33" s="21" t="s">
        <v>27</v>
      </c>
      <c r="M33" s="21" t="s">
        <v>24</v>
      </c>
      <c r="N33" s="21" t="s">
        <v>25</v>
      </c>
      <c r="O33" s="21">
        <v>2.5</v>
      </c>
      <c r="P33" s="21" t="s">
        <v>44</v>
      </c>
    </row>
    <row r="34" spans="2:16" ht="24.95" customHeight="1" x14ac:dyDescent="0.4">
      <c r="B34" s="50"/>
      <c r="C34" s="63" t="s">
        <v>14</v>
      </c>
      <c r="D34" s="9" t="s">
        <v>7</v>
      </c>
      <c r="E34" s="13"/>
      <c r="F34" s="17" t="e">
        <f>VLOOKUP(E33,L30:O40,2,FALSE)</f>
        <v>#N/A</v>
      </c>
      <c r="L34" s="21" t="s">
        <v>28</v>
      </c>
      <c r="M34" s="21" t="s">
        <v>24</v>
      </c>
      <c r="N34" s="21" t="s">
        <v>25</v>
      </c>
      <c r="O34" s="21">
        <v>2.62</v>
      </c>
      <c r="P34" s="21" t="s">
        <v>44</v>
      </c>
    </row>
    <row r="35" spans="2:16" ht="24.95" customHeight="1" x14ac:dyDescent="0.4">
      <c r="B35" s="50"/>
      <c r="C35" s="64"/>
      <c r="D35" s="9" t="s">
        <v>8</v>
      </c>
      <c r="E35" s="13"/>
      <c r="F35" s="17" t="e">
        <f>VLOOKUP(E33,L30:O40,2,FALSE)</f>
        <v>#N/A</v>
      </c>
      <c r="L35" s="21" t="s">
        <v>29</v>
      </c>
      <c r="M35" s="21" t="s">
        <v>30</v>
      </c>
      <c r="N35" s="21" t="s">
        <v>31</v>
      </c>
      <c r="O35" s="21">
        <v>2.99</v>
      </c>
      <c r="P35" s="21" t="s">
        <v>45</v>
      </c>
    </row>
    <row r="36" spans="2:16" ht="24.95" customHeight="1" x14ac:dyDescent="0.4">
      <c r="B36" s="51"/>
      <c r="C36" s="52" t="s">
        <v>42</v>
      </c>
      <c r="D36" s="52"/>
      <c r="E36" s="19">
        <f>E15*E17*E34+E18*E20*E35</f>
        <v>0</v>
      </c>
      <c r="F36" s="20" t="e">
        <f>VLOOKUP(E33,L23:O40,2,FALSE)</f>
        <v>#N/A</v>
      </c>
      <c r="G36" s="48" t="s">
        <v>59</v>
      </c>
      <c r="H36" s="48"/>
      <c r="L36" s="21" t="s">
        <v>32</v>
      </c>
      <c r="M36" s="21" t="s">
        <v>36</v>
      </c>
      <c r="N36" s="21" t="s">
        <v>46</v>
      </c>
      <c r="O36" s="21">
        <v>6</v>
      </c>
      <c r="P36" s="21" t="s">
        <v>47</v>
      </c>
    </row>
    <row r="37" spans="2:16" ht="24.95" customHeight="1" x14ac:dyDescent="0.4">
      <c r="L37" s="21" t="s">
        <v>33</v>
      </c>
      <c r="M37" s="21" t="s">
        <v>24</v>
      </c>
      <c r="N37" s="21" t="s">
        <v>25</v>
      </c>
      <c r="O37" s="21">
        <v>2.75</v>
      </c>
      <c r="P37" s="21" t="s">
        <v>26</v>
      </c>
    </row>
    <row r="38" spans="2:16" ht="24.95" customHeight="1" x14ac:dyDescent="0.4">
      <c r="L38" s="21" t="s">
        <v>34</v>
      </c>
      <c r="M38" s="21" t="s">
        <v>24</v>
      </c>
      <c r="N38" s="21" t="s">
        <v>25</v>
      </c>
      <c r="O38" s="21">
        <v>3.1</v>
      </c>
      <c r="P38" s="21" t="s">
        <v>26</v>
      </c>
    </row>
    <row r="39" spans="2:16" ht="30" customHeight="1" x14ac:dyDescent="0.4">
      <c r="B39" s="56" t="s">
        <v>60</v>
      </c>
      <c r="C39" s="56"/>
      <c r="D39" s="56"/>
      <c r="E39" s="56"/>
      <c r="F39" s="56"/>
      <c r="G39" s="56"/>
      <c r="H39" s="56"/>
      <c r="I39" s="56"/>
      <c r="L39" s="21" t="s">
        <v>35</v>
      </c>
      <c r="M39" s="21" t="s">
        <v>36</v>
      </c>
      <c r="N39" s="21" t="s">
        <v>37</v>
      </c>
      <c r="O39" s="21">
        <f>2.05</f>
        <v>2.0499999999999998</v>
      </c>
      <c r="P39" s="21" t="s">
        <v>38</v>
      </c>
    </row>
    <row r="40" spans="2:16" ht="24.95" customHeight="1" x14ac:dyDescent="0.4">
      <c r="L40" s="21" t="s">
        <v>39</v>
      </c>
      <c r="M40" s="21" t="s">
        <v>40</v>
      </c>
      <c r="N40" s="21" t="s">
        <v>40</v>
      </c>
      <c r="O40" s="21"/>
      <c r="P40" s="21"/>
    </row>
    <row r="41" spans="2:16" ht="24.95" customHeight="1" x14ac:dyDescent="0.4">
      <c r="B41" s="53" t="s">
        <v>52</v>
      </c>
      <c r="C41" s="23" t="s">
        <v>2</v>
      </c>
      <c r="D41" s="30"/>
      <c r="E41" s="31" t="e">
        <f>E28*VLOOKUP(E25,L30:O40,4,FALSE)/1000</f>
        <v>#N/A</v>
      </c>
      <c r="F41" s="20" t="s">
        <v>49</v>
      </c>
    </row>
    <row r="42" spans="2:16" ht="24.95" customHeight="1" x14ac:dyDescent="0.4">
      <c r="B42" s="46"/>
      <c r="C42" s="23" t="s">
        <v>50</v>
      </c>
      <c r="D42" s="30"/>
      <c r="E42" s="31" t="e">
        <f>E36*VLOOKUP(E33,L30:O40,4,FALSE)/1000</f>
        <v>#N/A</v>
      </c>
      <c r="F42" s="20" t="s">
        <v>49</v>
      </c>
    </row>
    <row r="43" spans="2:16" ht="24.95" customHeight="1" x14ac:dyDescent="0.4">
      <c r="C43" s="57"/>
      <c r="D43" s="57"/>
      <c r="E43" s="58"/>
      <c r="F43" s="58"/>
    </row>
    <row r="44" spans="2:16" ht="24.95" customHeight="1" x14ac:dyDescent="0.4">
      <c r="B44" s="46" t="s">
        <v>53</v>
      </c>
      <c r="C44" s="47"/>
      <c r="D44" s="32"/>
      <c r="E44" s="18" t="e">
        <f>-(E42-E41)</f>
        <v>#N/A</v>
      </c>
      <c r="F44" s="20" t="s">
        <v>49</v>
      </c>
    </row>
    <row r="45" spans="2:16" ht="24.95" customHeight="1" x14ac:dyDescent="0.4">
      <c r="B45" s="46" t="s">
        <v>54</v>
      </c>
      <c r="C45" s="47"/>
      <c r="D45" s="30"/>
      <c r="E45" s="31" t="e">
        <f>E44/E41*100</f>
        <v>#N/A</v>
      </c>
      <c r="F45" s="20" t="s">
        <v>51</v>
      </c>
    </row>
    <row r="46" spans="2:16" ht="24.95" customHeight="1" x14ac:dyDescent="0.4"/>
  </sheetData>
  <mergeCells count="41">
    <mergeCell ref="B39:I39"/>
    <mergeCell ref="B11:I11"/>
    <mergeCell ref="C43:D43"/>
    <mergeCell ref="E43:F43"/>
    <mergeCell ref="C26:C27"/>
    <mergeCell ref="C22:D22"/>
    <mergeCell ref="C23:D23"/>
    <mergeCell ref="C34:C35"/>
    <mergeCell ref="C24:D24"/>
    <mergeCell ref="C25:D25"/>
    <mergeCell ref="E22:F22"/>
    <mergeCell ref="E24:F24"/>
    <mergeCell ref="E25:F25"/>
    <mergeCell ref="B44:C44"/>
    <mergeCell ref="B45:C45"/>
    <mergeCell ref="G36:H36"/>
    <mergeCell ref="G28:H28"/>
    <mergeCell ref="B22:B28"/>
    <mergeCell ref="C28:D28"/>
    <mergeCell ref="C36:D36"/>
    <mergeCell ref="B30:B36"/>
    <mergeCell ref="B41:B42"/>
    <mergeCell ref="C30:D30"/>
    <mergeCell ref="E30:F30"/>
    <mergeCell ref="C31:D31"/>
    <mergeCell ref="C32:D32"/>
    <mergeCell ref="E32:F32"/>
    <mergeCell ref="C33:D33"/>
    <mergeCell ref="E33:F33"/>
    <mergeCell ref="B6:I6"/>
    <mergeCell ref="C15:D16"/>
    <mergeCell ref="C18:D19"/>
    <mergeCell ref="E15:F15"/>
    <mergeCell ref="G15:H15"/>
    <mergeCell ref="E18:F18"/>
    <mergeCell ref="G18:H18"/>
    <mergeCell ref="C8:F8"/>
    <mergeCell ref="C13:F13"/>
    <mergeCell ref="B15:B20"/>
    <mergeCell ref="C17:D17"/>
    <mergeCell ref="C20:D20"/>
  </mergeCells>
  <phoneticPr fontId="2"/>
  <dataValidations disablePrompts="1" count="2">
    <dataValidation type="list" showInputMessage="1" showErrorMessage="1" sqref="E25:F25" xr:uid="{C131DB65-4057-4573-A32D-8FE316127E5E}">
      <formula1>$L$30:$L$40</formula1>
    </dataValidation>
    <dataValidation type="list" allowBlank="1" showInputMessage="1" showErrorMessage="1" sqref="E33:F33" xr:uid="{247CF7F9-84D5-4E85-9A38-83DBE374918B}">
      <formula1>$L$30:$L$40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colBreaks count="1" manualBreakCount="1">
    <brk id="6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5941-10A1-4C76-A4B7-4C6219E429A9}">
  <sheetPr>
    <pageSetUpPr fitToPage="1"/>
  </sheetPr>
  <dimension ref="B2:Q41"/>
  <sheetViews>
    <sheetView view="pageBreakPreview" zoomScale="60" zoomScaleNormal="100" workbookViewId="0">
      <selection activeCell="B1" sqref="B1:B1048576"/>
    </sheetView>
  </sheetViews>
  <sheetFormatPr defaultRowHeight="14.25" x14ac:dyDescent="0.4"/>
  <cols>
    <col min="1" max="1" width="3.625" style="3" customWidth="1"/>
    <col min="2" max="2" width="30.625" style="3" customWidth="1"/>
    <col min="3" max="3" width="29.625" style="3" customWidth="1"/>
    <col min="4" max="4" width="9" style="3"/>
    <col min="5" max="5" width="12.625" style="3" customWidth="1"/>
    <col min="6" max="6" width="14.625" style="3" customWidth="1"/>
    <col min="7" max="8" width="12.625" style="3" customWidth="1"/>
    <col min="9" max="9" width="5.625" style="3" customWidth="1"/>
    <col min="10" max="10" width="3.625" style="3" customWidth="1"/>
    <col min="11" max="14" width="9" style="3"/>
    <col min="15" max="15" width="11.375" style="3" bestFit="1" customWidth="1"/>
    <col min="16" max="16" width="14.75" style="3" customWidth="1"/>
    <col min="17" max="17" width="0" style="3" hidden="1" customWidth="1"/>
    <col min="18" max="16384" width="9" style="3"/>
  </cols>
  <sheetData>
    <row r="2" spans="2:17" ht="30" customHeight="1" x14ac:dyDescent="0.4">
      <c r="B2" s="2" t="s">
        <v>69</v>
      </c>
      <c r="I2" s="2"/>
    </row>
    <row r="3" spans="2:17" ht="15" customHeight="1" x14ac:dyDescent="0.4">
      <c r="B3" s="2"/>
      <c r="C3" s="2"/>
      <c r="D3" s="2"/>
    </row>
    <row r="4" spans="2:17" ht="30" customHeight="1" x14ac:dyDescent="0.4">
      <c r="B4" s="1" t="s">
        <v>68</v>
      </c>
      <c r="C4" s="2"/>
      <c r="D4" s="2"/>
    </row>
    <row r="6" spans="2:17" ht="30" customHeight="1" x14ac:dyDescent="0.4">
      <c r="B6" s="33" t="s">
        <v>66</v>
      </c>
      <c r="C6" s="33"/>
      <c r="D6" s="33"/>
      <c r="E6" s="33"/>
      <c r="F6" s="33"/>
      <c r="G6" s="33"/>
      <c r="H6" s="33"/>
      <c r="I6" s="33"/>
    </row>
    <row r="7" spans="2:17" ht="24.95" customHeight="1" x14ac:dyDescent="0.4"/>
    <row r="8" spans="2:17" ht="39.950000000000003" customHeight="1" x14ac:dyDescent="0.4">
      <c r="B8" s="4" t="s">
        <v>0</v>
      </c>
      <c r="C8" s="60"/>
      <c r="D8" s="60"/>
      <c r="E8" s="60"/>
      <c r="F8" s="60"/>
    </row>
    <row r="9" spans="2:17" ht="20.100000000000001" customHeight="1" x14ac:dyDescent="0.4">
      <c r="B9" s="5"/>
      <c r="C9" s="6"/>
      <c r="D9" s="6"/>
      <c r="E9" s="6"/>
      <c r="F9" s="6"/>
      <c r="G9" s="7"/>
    </row>
    <row r="10" spans="2:17" ht="24.95" customHeight="1" x14ac:dyDescent="0.4">
      <c r="B10" s="8"/>
    </row>
    <row r="11" spans="2:17" ht="30" customHeight="1" x14ac:dyDescent="0.4">
      <c r="B11" s="56" t="s">
        <v>12</v>
      </c>
      <c r="C11" s="56"/>
      <c r="D11" s="56"/>
      <c r="E11" s="56"/>
      <c r="F11" s="56"/>
      <c r="G11" s="56"/>
      <c r="H11" s="56"/>
      <c r="I11" s="56"/>
      <c r="Q11" s="3" t="s">
        <v>43</v>
      </c>
    </row>
    <row r="12" spans="2:17" ht="24.95" customHeight="1" x14ac:dyDescent="0.4">
      <c r="Q12" s="3" t="s">
        <v>70</v>
      </c>
    </row>
    <row r="13" spans="2:17" ht="50.1" customHeight="1" x14ac:dyDescent="0.4">
      <c r="B13" s="4" t="s">
        <v>71</v>
      </c>
      <c r="C13" s="60"/>
      <c r="D13" s="60"/>
      <c r="E13" s="60"/>
      <c r="F13" s="60"/>
      <c r="Q13" s="3" t="s">
        <v>70</v>
      </c>
    </row>
    <row r="14" spans="2:17" ht="24.95" customHeight="1" x14ac:dyDescent="0.4">
      <c r="Q14" s="3" t="s">
        <v>70</v>
      </c>
    </row>
    <row r="15" spans="2:17" ht="24.95" customHeight="1" x14ac:dyDescent="0.4">
      <c r="B15" s="43" t="s">
        <v>62</v>
      </c>
      <c r="C15" s="34" t="s">
        <v>64</v>
      </c>
      <c r="D15" s="35"/>
      <c r="E15" s="38"/>
      <c r="F15" s="39"/>
      <c r="G15" s="40" t="s">
        <v>61</v>
      </c>
      <c r="H15" s="41"/>
      <c r="Q15" s="3" t="s">
        <v>70</v>
      </c>
    </row>
    <row r="16" spans="2:17" ht="24.95" customHeight="1" x14ac:dyDescent="0.4">
      <c r="B16" s="43"/>
      <c r="C16" s="36"/>
      <c r="D16" s="37"/>
      <c r="E16" s="10"/>
      <c r="F16" s="11" t="s">
        <v>63</v>
      </c>
      <c r="G16" s="10"/>
      <c r="H16" s="12" t="s">
        <v>11</v>
      </c>
    </row>
    <row r="17" spans="2:17" ht="24.95" customHeight="1" x14ac:dyDescent="0.4">
      <c r="B17" s="43"/>
      <c r="C17" s="44" t="s">
        <v>65</v>
      </c>
      <c r="D17" s="45"/>
      <c r="E17" s="13"/>
      <c r="F17" s="14" t="s">
        <v>10</v>
      </c>
      <c r="G17" s="15"/>
      <c r="H17" s="16"/>
      <c r="Q17" s="3" t="s">
        <v>70</v>
      </c>
    </row>
    <row r="18" spans="2:17" ht="24.95" customHeight="1" x14ac:dyDescent="0.4">
      <c r="E18" s="1"/>
      <c r="F18" s="1"/>
      <c r="Q18" s="3" t="s">
        <v>70</v>
      </c>
    </row>
    <row r="19" spans="2:17" ht="24.95" customHeight="1" x14ac:dyDescent="0.4">
      <c r="B19" s="49" t="s">
        <v>4</v>
      </c>
      <c r="C19" s="44" t="s">
        <v>1</v>
      </c>
      <c r="D19" s="45"/>
      <c r="E19" s="54"/>
      <c r="F19" s="55"/>
    </row>
    <row r="20" spans="2:17" ht="24.95" customHeight="1" x14ac:dyDescent="0.4">
      <c r="B20" s="50"/>
      <c r="C20" s="44" t="s">
        <v>5</v>
      </c>
      <c r="D20" s="45"/>
      <c r="E20" s="13"/>
      <c r="F20" s="14" t="s">
        <v>13</v>
      </c>
    </row>
    <row r="21" spans="2:17" ht="24.95" customHeight="1" x14ac:dyDescent="0.4">
      <c r="B21" s="50"/>
      <c r="C21" s="44" t="s">
        <v>9</v>
      </c>
      <c r="D21" s="45"/>
      <c r="E21" s="54"/>
      <c r="F21" s="55"/>
    </row>
    <row r="22" spans="2:17" ht="24.95" customHeight="1" x14ac:dyDescent="0.4">
      <c r="B22" s="50"/>
      <c r="C22" s="44" t="s">
        <v>6</v>
      </c>
      <c r="D22" s="45"/>
      <c r="E22" s="54"/>
      <c r="F22" s="55"/>
    </row>
    <row r="23" spans="2:17" ht="24.95" customHeight="1" x14ac:dyDescent="0.4">
      <c r="B23" s="50"/>
      <c r="C23" s="44" t="s">
        <v>14</v>
      </c>
      <c r="D23" s="45"/>
      <c r="E23" s="13"/>
      <c r="F23" s="17" t="e">
        <f>VLOOKUP(E22,L26:O36,2,FALSE)</f>
        <v>#N/A</v>
      </c>
    </row>
    <row r="24" spans="2:17" ht="24.95" customHeight="1" x14ac:dyDescent="0.4">
      <c r="B24" s="51"/>
      <c r="C24" s="52" t="s">
        <v>42</v>
      </c>
      <c r="D24" s="52"/>
      <c r="E24" s="19">
        <f>E15*E17*E23</f>
        <v>0</v>
      </c>
      <c r="F24" s="20" t="e">
        <f>VLOOKUP(E22,L26:O36,2,FALSE)</f>
        <v>#N/A</v>
      </c>
      <c r="G24" s="48" t="s">
        <v>59</v>
      </c>
      <c r="H24" s="48"/>
    </row>
    <row r="25" spans="2:17" ht="24.95" customHeight="1" x14ac:dyDescent="0.4">
      <c r="E25" s="1"/>
      <c r="F25" s="1"/>
      <c r="L25" s="21" t="s">
        <v>15</v>
      </c>
      <c r="M25" s="21" t="s">
        <v>16</v>
      </c>
      <c r="N25" s="21" t="s">
        <v>17</v>
      </c>
      <c r="O25" s="21" t="s">
        <v>18</v>
      </c>
      <c r="P25" s="21"/>
    </row>
    <row r="26" spans="2:17" ht="24.95" customHeight="1" x14ac:dyDescent="0.4">
      <c r="B26" s="49" t="s">
        <v>41</v>
      </c>
      <c r="C26" s="44" t="s">
        <v>1</v>
      </c>
      <c r="D26" s="45"/>
      <c r="E26" s="54"/>
      <c r="F26" s="55"/>
      <c r="L26" s="21"/>
      <c r="M26" s="21"/>
      <c r="N26" s="21"/>
      <c r="O26" s="21"/>
      <c r="P26" s="21"/>
    </row>
    <row r="27" spans="2:17" ht="24.95" customHeight="1" x14ac:dyDescent="0.4">
      <c r="B27" s="50"/>
      <c r="C27" s="44" t="s">
        <v>5</v>
      </c>
      <c r="D27" s="45"/>
      <c r="E27" s="13"/>
      <c r="F27" s="22" t="s">
        <v>13</v>
      </c>
      <c r="L27" s="21" t="s">
        <v>19</v>
      </c>
      <c r="M27" s="21" t="s">
        <v>20</v>
      </c>
      <c r="N27" s="21" t="s">
        <v>21</v>
      </c>
      <c r="O27" s="21">
        <f>0.449</f>
        <v>0.44900000000000001</v>
      </c>
      <c r="P27" s="21" t="s">
        <v>22</v>
      </c>
    </row>
    <row r="28" spans="2:17" ht="24.95" customHeight="1" x14ac:dyDescent="0.4">
      <c r="B28" s="50"/>
      <c r="C28" s="44" t="s">
        <v>9</v>
      </c>
      <c r="D28" s="45"/>
      <c r="E28" s="54"/>
      <c r="F28" s="55"/>
      <c r="L28" s="21" t="s">
        <v>23</v>
      </c>
      <c r="M28" s="21" t="s">
        <v>24</v>
      </c>
      <c r="N28" s="21" t="s">
        <v>25</v>
      </c>
      <c r="O28" s="21">
        <v>2.29</v>
      </c>
      <c r="P28" s="21" t="s">
        <v>44</v>
      </c>
    </row>
    <row r="29" spans="2:17" ht="24.95" customHeight="1" x14ac:dyDescent="0.4">
      <c r="B29" s="50"/>
      <c r="C29" s="44" t="s">
        <v>6</v>
      </c>
      <c r="D29" s="45"/>
      <c r="E29" s="54"/>
      <c r="F29" s="55"/>
      <c r="L29" s="21" t="s">
        <v>27</v>
      </c>
      <c r="M29" s="21" t="s">
        <v>24</v>
      </c>
      <c r="N29" s="21" t="s">
        <v>25</v>
      </c>
      <c r="O29" s="21">
        <v>2.5</v>
      </c>
      <c r="P29" s="21" t="s">
        <v>44</v>
      </c>
    </row>
    <row r="30" spans="2:17" ht="24.95" customHeight="1" x14ac:dyDescent="0.4">
      <c r="B30" s="50"/>
      <c r="C30" s="44" t="s">
        <v>14</v>
      </c>
      <c r="D30" s="45"/>
      <c r="E30" s="13"/>
      <c r="F30" s="17" t="e">
        <f>VLOOKUP(E29,L26:O36,2,FALSE)</f>
        <v>#N/A</v>
      </c>
      <c r="L30" s="21" t="s">
        <v>28</v>
      </c>
      <c r="M30" s="21" t="s">
        <v>24</v>
      </c>
      <c r="N30" s="21" t="s">
        <v>25</v>
      </c>
      <c r="O30" s="21">
        <v>2.62</v>
      </c>
      <c r="P30" s="21" t="s">
        <v>44</v>
      </c>
    </row>
    <row r="31" spans="2:17" ht="24.95" customHeight="1" x14ac:dyDescent="0.4">
      <c r="B31" s="51"/>
      <c r="C31" s="52" t="s">
        <v>42</v>
      </c>
      <c r="D31" s="52"/>
      <c r="E31" s="19">
        <f>E15*E17*E30</f>
        <v>0</v>
      </c>
      <c r="F31" s="20" t="e">
        <f>VLOOKUP(E29,L20:O36,2,FALSE)</f>
        <v>#N/A</v>
      </c>
      <c r="G31" s="48" t="s">
        <v>59</v>
      </c>
      <c r="H31" s="48"/>
      <c r="L31" s="21" t="s">
        <v>29</v>
      </c>
      <c r="M31" s="21" t="s">
        <v>30</v>
      </c>
      <c r="N31" s="21" t="s">
        <v>31</v>
      </c>
      <c r="O31" s="21">
        <v>2.99</v>
      </c>
      <c r="P31" s="21" t="s">
        <v>45</v>
      </c>
    </row>
    <row r="32" spans="2:17" ht="24.95" customHeight="1" x14ac:dyDescent="0.4">
      <c r="L32" s="21" t="s">
        <v>32</v>
      </c>
      <c r="M32" s="21" t="s">
        <v>36</v>
      </c>
      <c r="N32" s="21" t="s">
        <v>46</v>
      </c>
      <c r="O32" s="21">
        <v>6</v>
      </c>
      <c r="P32" s="21" t="s">
        <v>47</v>
      </c>
    </row>
    <row r="33" spans="2:16" ht="24.95" customHeight="1" x14ac:dyDescent="0.4">
      <c r="L33" s="21" t="s">
        <v>33</v>
      </c>
      <c r="M33" s="21" t="s">
        <v>24</v>
      </c>
      <c r="N33" s="21" t="s">
        <v>25</v>
      </c>
      <c r="O33" s="21">
        <v>2.75</v>
      </c>
      <c r="P33" s="21" t="s">
        <v>26</v>
      </c>
    </row>
    <row r="34" spans="2:16" ht="30" customHeight="1" x14ac:dyDescent="0.4">
      <c r="B34" s="56" t="s">
        <v>60</v>
      </c>
      <c r="C34" s="56"/>
      <c r="D34" s="56"/>
      <c r="E34" s="56"/>
      <c r="F34" s="56"/>
      <c r="G34" s="56"/>
      <c r="H34" s="56"/>
      <c r="I34" s="56"/>
      <c r="L34" s="21" t="s">
        <v>34</v>
      </c>
      <c r="M34" s="21" t="s">
        <v>24</v>
      </c>
      <c r="N34" s="21" t="s">
        <v>25</v>
      </c>
      <c r="O34" s="21">
        <v>3.1</v>
      </c>
      <c r="P34" s="21" t="s">
        <v>26</v>
      </c>
    </row>
    <row r="35" spans="2:16" ht="24.95" customHeight="1" x14ac:dyDescent="0.4">
      <c r="L35" s="21" t="s">
        <v>35</v>
      </c>
      <c r="M35" s="21" t="s">
        <v>36</v>
      </c>
      <c r="N35" s="21" t="s">
        <v>37</v>
      </c>
      <c r="O35" s="21">
        <f>2.05</f>
        <v>2.0499999999999998</v>
      </c>
      <c r="P35" s="21" t="s">
        <v>38</v>
      </c>
    </row>
    <row r="36" spans="2:16" ht="24.95" customHeight="1" x14ac:dyDescent="0.4">
      <c r="B36" s="53" t="s">
        <v>52</v>
      </c>
      <c r="C36" s="23" t="s">
        <v>2</v>
      </c>
      <c r="D36" s="24"/>
      <c r="E36" s="18" t="e">
        <f>E24*VLOOKUP(E22,L26:O36,4,FALSE)/1000</f>
        <v>#N/A</v>
      </c>
      <c r="F36" s="20" t="s">
        <v>49</v>
      </c>
      <c r="L36" s="21" t="s">
        <v>39</v>
      </c>
      <c r="M36" s="21" t="s">
        <v>40</v>
      </c>
      <c r="N36" s="21" t="s">
        <v>40</v>
      </c>
      <c r="O36" s="21"/>
      <c r="P36" s="21"/>
    </row>
    <row r="37" spans="2:16" ht="24.95" customHeight="1" x14ac:dyDescent="0.4">
      <c r="B37" s="46"/>
      <c r="C37" s="23" t="s">
        <v>50</v>
      </c>
      <c r="D37" s="24"/>
      <c r="E37" s="18" t="e">
        <f>E31*VLOOKUP(E29,L26:O36,4,FALSE)/1000</f>
        <v>#N/A</v>
      </c>
      <c r="F37" s="20" t="s">
        <v>49</v>
      </c>
    </row>
    <row r="38" spans="2:16" ht="24.95" customHeight="1" x14ac:dyDescent="0.4">
      <c r="C38" s="57"/>
      <c r="D38" s="57"/>
      <c r="E38" s="59"/>
      <c r="F38" s="59"/>
    </row>
    <row r="39" spans="2:16" ht="24.95" customHeight="1" x14ac:dyDescent="0.4">
      <c r="B39" s="46" t="s">
        <v>53</v>
      </c>
      <c r="C39" s="47"/>
      <c r="D39" s="25"/>
      <c r="E39" s="18" t="e">
        <f>-(E37-E36)</f>
        <v>#N/A</v>
      </c>
      <c r="F39" s="20" t="s">
        <v>49</v>
      </c>
    </row>
    <row r="40" spans="2:16" ht="24.95" customHeight="1" x14ac:dyDescent="0.4">
      <c r="B40" s="46" t="s">
        <v>54</v>
      </c>
      <c r="C40" s="47"/>
      <c r="D40" s="24"/>
      <c r="E40" s="18" t="e">
        <f>E39/E36*100</f>
        <v>#N/A</v>
      </c>
      <c r="F40" s="20" t="s">
        <v>51</v>
      </c>
    </row>
    <row r="41" spans="2:16" ht="24.95" customHeight="1" x14ac:dyDescent="0.4"/>
  </sheetData>
  <mergeCells count="37">
    <mergeCell ref="B6:I6"/>
    <mergeCell ref="C8:F8"/>
    <mergeCell ref="B11:I11"/>
    <mergeCell ref="C13:F13"/>
    <mergeCell ref="B15:B17"/>
    <mergeCell ref="C15:D16"/>
    <mergeCell ref="E15:F15"/>
    <mergeCell ref="G15:H15"/>
    <mergeCell ref="C17:D17"/>
    <mergeCell ref="B19:B24"/>
    <mergeCell ref="C19:D19"/>
    <mergeCell ref="E19:F19"/>
    <mergeCell ref="C20:D20"/>
    <mergeCell ref="C21:D21"/>
    <mergeCell ref="E21:F21"/>
    <mergeCell ref="C22:D22"/>
    <mergeCell ref="G31:H31"/>
    <mergeCell ref="B34:I34"/>
    <mergeCell ref="E22:F22"/>
    <mergeCell ref="C24:D24"/>
    <mergeCell ref="G24:H24"/>
    <mergeCell ref="B26:B31"/>
    <mergeCell ref="C26:D26"/>
    <mergeCell ref="E26:F26"/>
    <mergeCell ref="C27:D27"/>
    <mergeCell ref="C28:D28"/>
    <mergeCell ref="E28:F28"/>
    <mergeCell ref="C23:D23"/>
    <mergeCell ref="C30:D30"/>
    <mergeCell ref="C29:D29"/>
    <mergeCell ref="E29:F29"/>
    <mergeCell ref="C31:D31"/>
    <mergeCell ref="B36:B37"/>
    <mergeCell ref="C38:D38"/>
    <mergeCell ref="E38:F38"/>
    <mergeCell ref="B39:C39"/>
    <mergeCell ref="B40:C40"/>
  </mergeCells>
  <phoneticPr fontId="2"/>
  <dataValidations disablePrompts="1" count="2">
    <dataValidation type="list" allowBlank="1" showInputMessage="1" showErrorMessage="1" sqref="E29:F29" xr:uid="{58C7A52E-FA10-4291-B1FD-B0D89B20DA98}">
      <formula1>$L$26:$L$36</formula1>
    </dataValidation>
    <dataValidation type="list" showInputMessage="1" showErrorMessage="1" sqref="E22:F22" xr:uid="{8968465D-9D3D-4EC8-90BD-2EC191AED758}">
      <formula1>$L$26:$L$36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colBreaks count="1" manualBreakCount="1">
    <brk id="6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様式第１号の６（省エネ設備の省CO2効果，高効率空調機器）</vt:lpstr>
      <vt:lpstr>様式第１号の６（省エネ設備の省CO2効果，高効率給湯機器）</vt:lpstr>
      <vt:lpstr>'様式第１号の６（省エネ設備の省CO2効果，高効率給湯機器）'!Print_Area</vt:lpstr>
      <vt:lpstr>'様式第１号の６（省エネ設備の省CO2効果，高効率空調機器）'!Print_Area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丸林　啓太</dc:creator>
  <cp:lastModifiedBy>丸林　啓太</cp:lastModifiedBy>
  <cp:lastPrinted>2026-03-04T11:27:34Z</cp:lastPrinted>
  <dcterms:created xsi:type="dcterms:W3CDTF">2026-03-04T03:01:41Z</dcterms:created>
  <dcterms:modified xsi:type="dcterms:W3CDTF">2026-03-23T05:52:45Z</dcterms:modified>
</cp:coreProperties>
</file>